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dyculham/Dropbox/NEWBI4fMRI_Data_2020/"/>
    </mc:Choice>
  </mc:AlternateContent>
  <xr:revisionPtr revIDLastSave="0" documentId="13_ncr:1_{39CCC4F0-4A8A-5C4A-8DC0-09AE8A7D1CE0}" xr6:coauthVersionLast="45" xr6:coauthVersionMax="45" xr10:uidLastSave="{00000000-0000-0000-0000-000000000000}"/>
  <bookViews>
    <workbookView xWindow="15740" yWindow="460" windowWidth="39740" windowHeight="26300" xr2:uid="{E6B428B4-1151-F842-BD08-95F82FCB3E2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N11" i="1"/>
  <c r="N10" i="1"/>
  <c r="N9" i="1"/>
  <c r="E23" i="1" l="1"/>
  <c r="D23" i="1"/>
  <c r="C23" i="1"/>
  <c r="B23" i="1"/>
  <c r="E22" i="1"/>
  <c r="D22" i="1"/>
  <c r="C22" i="1"/>
  <c r="B22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26" i="1" l="1"/>
  <c r="E25" i="1"/>
  <c r="D26" i="1"/>
  <c r="D25" i="1"/>
  <c r="B26" i="1"/>
  <c r="B25" i="1"/>
  <c r="C26" i="1"/>
  <c r="C25" i="1"/>
  <c r="G22" i="1"/>
  <c r="G23" i="1"/>
  <c r="G26" i="1" l="1"/>
  <c r="G25" i="1"/>
</calcChain>
</file>

<file path=xl/sharedStrings.xml><?xml version="1.0" encoding="utf-8"?>
<sst xmlns="http://schemas.openxmlformats.org/spreadsheetml/2006/main" count="58" uniqueCount="50">
  <si>
    <t>Body</t>
  </si>
  <si>
    <t>Face</t>
  </si>
  <si>
    <t>Hand</t>
  </si>
  <si>
    <t>Scrambled</t>
  </si>
  <si>
    <t>Subject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</si>
  <si>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</si>
  <si>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</si>
  <si>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</si>
  <si>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</si>
  <si>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</si>
  <si>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</si>
  <si>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</si>
  <si>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</si>
  <si>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</si>
  <si>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</si>
  <si>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</si>
  <si>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</si>
  <si>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</si>
  <si>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</si>
  <si>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</si>
  <si>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</si>
  <si>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</si>
  <si>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</si>
  <si>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Faces - Hands</t>
  </si>
  <si>
    <t>Average</t>
  </si>
  <si>
    <t>SD</t>
  </si>
  <si>
    <t>N</t>
  </si>
  <si>
    <t>95%CI</t>
  </si>
  <si>
    <t>t-Test: Paired Two Sample for Means</t>
  </si>
  <si>
    <t>Mean</t>
  </si>
  <si>
    <t>Variance</t>
  </si>
  <si>
    <t>Observations</t>
  </si>
  <si>
    <t>Pearson Correlation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</si>
  <si>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</si>
  <si>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</si>
  <si>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</si>
  <si>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</si>
  <si>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</si>
  <si>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</si>
  <si>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</si>
  <si>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SEM</t>
  </si>
  <si>
    <t>One sample t test</t>
  </si>
  <si>
    <t>hyp mean</t>
  </si>
  <si>
    <t>alpha</t>
  </si>
  <si>
    <t>tails</t>
  </si>
  <si>
    <t>t stat</t>
  </si>
  <si>
    <t>p value</t>
  </si>
  <si>
    <t>t crit</t>
  </si>
  <si>
    <t>sig</t>
  </si>
  <si>
    <t>Done with Data/Analysis Tools/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</si>
</sst>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0000000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1" fillId="0" borderId="0" xfId="0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1" fontId="1" fillId="0" borderId="0" xfId="0" applyNumberFormat="1" applyFont="1"/>
    <xf numFmtId="2" fontId="1" fillId="0" borderId="0" xfId="0" applyNumberFormat="1" applyFont="1" applyAlignment="1">
      <alignment horizontal="right"/>
    </xf>
    <xf numFmtId="178" fontId="1" fillId="0" borderId="0" xfId="0" applyNumberFormat="1" applyFont="1" applyAlignment="1"/>
    <xf numFmtId="0" fontId="0" fillId="2" borderId="0" xfId="0" applyFill="1" applyBorder="1" applyAlignment="1"/>
    <xf numFmtId="2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06036745406826E-2"/>
          <c:y val="7.6898219029250994E-2"/>
          <c:w val="0.8762384076990376"/>
          <c:h val="0.897515502889299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Sheet1!$B$26:$E$26</c:f>
                <c:numCache>
                  <c:formatCode>General</c:formatCode>
                  <c:ptCount val="4"/>
                  <c:pt idx="0">
                    <c:v>0.23077149294578053</c:v>
                  </c:pt>
                  <c:pt idx="1">
                    <c:v>0.19765711817352816</c:v>
                  </c:pt>
                  <c:pt idx="2">
                    <c:v>0.28450847454096517</c:v>
                  </c:pt>
                  <c:pt idx="3">
                    <c:v>0.16900348904587514</c:v>
                  </c:pt>
                </c:numCache>
              </c:numRef>
            </c:plus>
            <c:minus>
              <c:numRef>
                <c:f>Sheet1!$B$26:$E$26</c:f>
                <c:numCache>
                  <c:formatCode>General</c:formatCode>
                  <c:ptCount val="4"/>
                  <c:pt idx="0">
                    <c:v>0.23077149294578053</c:v>
                  </c:pt>
                  <c:pt idx="1">
                    <c:v>0.19765711817352816</c:v>
                  </c:pt>
                  <c:pt idx="2">
                    <c:v>0.28450847454096517</c:v>
                  </c:pt>
                  <c:pt idx="3">
                    <c:v>0.16900348904587514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Sheet1!$B$21:$E$21</c:f>
              <c:strCache>
                <c:ptCount val="4"/>
                <c:pt idx="0">
                  <c:v>Body</c:v>
                </c:pt>
                <c:pt idx="1">
                  <c:v>Face</c:v>
                </c:pt>
                <c:pt idx="2">
                  <c:v>Hand</c:v>
                </c:pt>
                <c:pt idx="3">
                  <c:v>Scrambled</c:v>
                </c:pt>
              </c:strCache>
            </c:strRef>
          </c:cat>
          <c:val>
            <c:numRef>
              <c:f>Sheet1!$B$22:$E$22</c:f>
              <c:numCache>
                <c:formatCode>0.00</c:formatCode>
                <c:ptCount val="4"/>
                <c:pt idx="0">
                  <c:v>0.71705555555555545</c:v>
                </c:pt>
                <c:pt idx="1">
                  <c:v>0.32422222222222224</c:v>
                </c:pt>
                <c:pt idx="2">
                  <c:v>0.82211111111111113</c:v>
                </c:pt>
                <c:pt idx="3">
                  <c:v>9.8888888888888901E-2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5-7141-BA41-55E8DFA86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6745696"/>
        <c:axId val="2075161184"/>
      </c:barChart>
      <c:catAx>
        <c:axId val="212674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5161184"/>
        <c:crosses val="autoZero"/>
        <c:auto val="1"/>
        <c:lblAlgn val="ctr"/>
        <c:lblOffset val="100"/>
        <c:noMultiLvlLbl val="0"/>
      </c:catAx>
      <c:valAx>
        <c:axId val="20751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67456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Sheet1!$E$26:$G$26</c:f>
                <c:numCache>
                  <c:formatCode>General</c:formatCode>
                  <c:ptCount val="3"/>
                  <c:pt idx="0">
                    <c:v>0.16900348904587514</c:v>
                  </c:pt>
                  <c:pt idx="2">
                    <c:v>0.10871166901337513</c:v>
                  </c:pt>
                </c:numCache>
              </c:numRef>
            </c:plus>
            <c:minus>
              <c:numRef>
                <c:f>Sheet1!$E$26:$G$26</c:f>
                <c:numCache>
                  <c:formatCode>General</c:formatCode>
                  <c:ptCount val="3"/>
                  <c:pt idx="0">
                    <c:v>0.16900348904587514</c:v>
                  </c:pt>
                  <c:pt idx="2">
                    <c:v>0.10871166901337513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Sheet1!$G$21</c:f>
              <c:strCache>
                <c:ptCount val="1"/>
                <c:pt idx="0">
                  <c:v>Faces - Hands</c:v>
                </c:pt>
              </c:strCache>
            </c:strRef>
          </c:cat>
          <c:val>
            <c:numRef>
              <c:f>Sheet1!$G$22</c:f>
              <c:numCache>
                <c:formatCode>0.00</c:formatCode>
                <c:ptCount val="1"/>
                <c:pt idx="0">
                  <c:v>-0.49788888888888888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A-CC46-852B-259CB8D76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4157888"/>
        <c:axId val="2073671680"/>
      </c:barChart>
      <c:catAx>
        <c:axId val="186415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671680"/>
        <c:crosses val="autoZero"/>
        <c:auto val="1"/>
        <c:lblAlgn val="ctr"/>
        <c:lblOffset val="100"/>
        <c:noMultiLvlLbl val="0"/>
      </c:catAx>
      <c:valAx>
        <c:axId val="207367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1578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110066</xdr:colOff>
      <xdr:row>28</xdr:row>
      <xdr:rowOff>8467</xdr:rowOff>
    </xdr:from>
    <xdr:to>
      <xdr:col>8</xdr:col>
      <xdr:colOff>554566</xdr:colOff>
      <xdr:row>41</xdr:row>
      <xdr:rowOff>120650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B35C64-1345-F546-89A4-85495434CC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48683</xdr:colOff>
      <xdr:row>28</xdr:row>
      <xdr:rowOff>10585</xdr:rowOff>
    </xdr:from>
    <xdr:to>
      <xdr:col>14</xdr:col>
      <xdr:colOff>467783</xdr:colOff>
      <xdr:row>41</xdr:row>
      <xdr:rowOff>122768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E339A7B-F506-1141-86DA-0E4E54B75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7C0CC-5C2E-B647-B1DE-E813AD8ADE0F}">
  <dimension ref="A1:N26"/>
  <sheetViews>
    <sheetView tabSelected="1" zoomScale="120" zoomScaleNormal="120" workbookViewId="0">
      <selection activeCell="H44" sqref="H44"/>
    </sheetView>
  </sheetViews>
  <sheetFormatPr baseColWidth="10" defaultRowHeight="16" x14ac:dyDescent="0.2"/>
  <cols>
    <col min="1" max="13" width="10.83203125" style="1"/>
    <col min="14" max="14" width="20.5" style="1" bestFit="1" customWidth="1"/>
    <col min="15" max="16384" width="10.83203125" style="1"/>
  </cols>
  <sheetData>
    <row r="1" spans="1:14" x14ac:dyDescent="0.2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G1" s="1" t="s">
        <v>23</v>
      </c>
      <c r="I1" s="1" t="s">
        <v>49</v>
      </c>
    </row>
    <row r="2" spans="1:14" x14ac:dyDescent="0.2">
      <c r="A2" s="1" t="s">
        <v>5</v>
      </c>
      <c r="B2" s="1">
        <v>0.56000000000000005</v>
      </c>
      <c r="C2" s="1">
        <v>2.5999999999999999E-2</v>
      </c>
      <c r="D2" s="1">
        <v>0.56599999999999995</v>
      </c>
      <c r="E2" s="1">
        <v>-0.19600000000000001</v>
      </c>
      <c r="G2" s="1">
        <f>C2-D2</f>
        <v>-0.53999999999999992</v>
      </c>
      <c r="I2" t="s">
        <v>28</v>
      </c>
      <c r="J2"/>
      <c r="K2"/>
      <c r="M2" s="1" t="s">
        <v>41</v>
      </c>
    </row>
    <row r="3" spans="1:14" ht="17" thickBot="1" x14ac:dyDescent="0.25">
      <c r="A3" s="1" t="s">
        <v>6</v>
      </c>
      <c r="B3" s="1">
        <v>1.262</v>
      </c>
      <c r="C3" s="1">
        <v>0.64200000000000002</v>
      </c>
      <c r="D3" s="1">
        <v>1.472</v>
      </c>
      <c r="E3" s="1">
        <v>8.9999999999999993E-3</v>
      </c>
      <c r="G3" s="1">
        <f t="shared" ref="G3:G19" si="0">C3-D3</f>
        <v>-0.83</v>
      </c>
      <c r="I3"/>
      <c r="J3"/>
      <c r="K3"/>
    </row>
    <row r="4" spans="1:14" x14ac:dyDescent="0.2">
      <c r="A4" s="1" t="s">
        <v>7</v>
      </c>
      <c r="B4" s="1">
        <v>0.23300000000000001</v>
      </c>
      <c r="C4" s="1">
        <v>3.4000000000000002E-2</v>
      </c>
      <c r="D4" s="1">
        <v>0.26600000000000001</v>
      </c>
      <c r="E4" s="1">
        <v>-4.2999999999999997E-2</v>
      </c>
      <c r="G4" s="1">
        <f t="shared" si="0"/>
        <v>-0.23200000000000001</v>
      </c>
      <c r="I4" s="4"/>
      <c r="J4" s="4" t="s">
        <v>1</v>
      </c>
      <c r="K4" s="4" t="s">
        <v>2</v>
      </c>
      <c r="M4" s="1" t="s">
        <v>42</v>
      </c>
      <c r="N4" s="5">
        <v>0</v>
      </c>
    </row>
    <row r="5" spans="1:14" x14ac:dyDescent="0.2">
      <c r="A5" s="1" t="s">
        <v>8</v>
      </c>
      <c r="B5" s="1">
        <v>0.84699999999999998</v>
      </c>
      <c r="C5" s="1">
        <v>0.39300000000000002</v>
      </c>
      <c r="D5" s="1">
        <v>0.88800000000000001</v>
      </c>
      <c r="E5" s="1">
        <v>0.158</v>
      </c>
      <c r="G5" s="1">
        <f t="shared" si="0"/>
        <v>-0.495</v>
      </c>
      <c r="I5" s="2" t="s">
        <v>29</v>
      </c>
      <c r="J5" s="2">
        <v>0.32422222222222224</v>
      </c>
      <c r="K5" s="2">
        <v>0.82211111111111113</v>
      </c>
      <c r="M5" s="1" t="s">
        <v>43</v>
      </c>
      <c r="N5" s="1">
        <v>0.05</v>
      </c>
    </row>
    <row r="6" spans="1:14" x14ac:dyDescent="0.2">
      <c r="A6" s="1" t="s">
        <v>9</v>
      </c>
      <c r="B6" s="1">
        <v>0.78600000000000003</v>
      </c>
      <c r="C6" s="1">
        <v>0.20100000000000001</v>
      </c>
      <c r="D6" s="1">
        <v>0.79100000000000004</v>
      </c>
      <c r="E6" s="1">
        <v>-0.251</v>
      </c>
      <c r="G6" s="1">
        <f t="shared" si="0"/>
        <v>-0.59000000000000008</v>
      </c>
      <c r="I6" s="2" t="s">
        <v>30</v>
      </c>
      <c r="J6" s="2">
        <v>0.15798230065359481</v>
      </c>
      <c r="K6" s="2">
        <v>0.32732104575163395</v>
      </c>
      <c r="M6" s="1" t="s">
        <v>44</v>
      </c>
      <c r="N6" s="5">
        <v>2</v>
      </c>
    </row>
    <row r="7" spans="1:14" x14ac:dyDescent="0.2">
      <c r="A7" s="1" t="s">
        <v>10</v>
      </c>
      <c r="B7" s="1">
        <v>0.64700000000000002</v>
      </c>
      <c r="C7" s="1">
        <v>0.252</v>
      </c>
      <c r="D7" s="1">
        <v>0.84799999999999998</v>
      </c>
      <c r="E7" s="1">
        <v>-0.03</v>
      </c>
      <c r="G7" s="1">
        <f t="shared" si="0"/>
        <v>-0.59599999999999997</v>
      </c>
      <c r="I7" s="2" t="s">
        <v>31</v>
      </c>
      <c r="J7" s="2">
        <v>18</v>
      </c>
      <c r="K7" s="2">
        <v>18</v>
      </c>
      <c r="M7" s="1" t="s">
        <v>34</v>
      </c>
      <c r="N7" s="5">
        <v>17</v>
      </c>
    </row>
    <row r="8" spans="1:14" x14ac:dyDescent="0.2">
      <c r="A8" s="1" t="s">
        <v>11</v>
      </c>
      <c r="B8" s="1">
        <v>0.185</v>
      </c>
      <c r="C8" s="1">
        <v>-8.5000000000000006E-2</v>
      </c>
      <c r="D8" s="1">
        <v>0.217</v>
      </c>
      <c r="E8" s="1">
        <v>-0.21</v>
      </c>
      <c r="G8" s="1">
        <f t="shared" si="0"/>
        <v>-0.30199999999999999</v>
      </c>
      <c r="I8" s="2" t="s">
        <v>32</v>
      </c>
      <c r="J8" s="2">
        <v>0.96198933617019522</v>
      </c>
      <c r="K8" s="2"/>
      <c r="M8" s="1" t="s">
        <v>45</v>
      </c>
      <c r="N8" s="9">
        <f>-(G22-N4)/G25</f>
        <v>9.6627504971766989</v>
      </c>
    </row>
    <row r="9" spans="1:14" x14ac:dyDescent="0.2">
      <c r="A9" s="1" t="s">
        <v>12</v>
      </c>
      <c r="B9" s="1">
        <v>1.1060000000000001</v>
      </c>
      <c r="C9" s="1">
        <v>0.33900000000000002</v>
      </c>
      <c r="D9" s="1">
        <v>0.872</v>
      </c>
      <c r="E9" s="1">
        <v>2.1000000000000001E-2</v>
      </c>
      <c r="G9" s="1">
        <f t="shared" si="0"/>
        <v>-0.53299999999999992</v>
      </c>
      <c r="I9" s="2" t="s">
        <v>33</v>
      </c>
      <c r="J9" s="2">
        <v>0</v>
      </c>
      <c r="K9" s="2"/>
      <c r="M9" s="1" t="s">
        <v>46</v>
      </c>
      <c r="N9" s="7">
        <f>-_xlfn.T.DIST.RT(N8,N7)</f>
        <v>-1.2769446726203256E-8</v>
      </c>
    </row>
    <row r="10" spans="1:14" x14ac:dyDescent="0.2">
      <c r="A10" s="1" t="s">
        <v>13</v>
      </c>
      <c r="B10" s="1">
        <v>1.204</v>
      </c>
      <c r="C10" s="1">
        <v>0.71099999999999997</v>
      </c>
      <c r="D10" s="1">
        <v>1.2090000000000001</v>
      </c>
      <c r="E10" s="1">
        <v>0.438</v>
      </c>
      <c r="G10" s="1">
        <f t="shared" si="0"/>
        <v>-0.49800000000000011</v>
      </c>
      <c r="I10" s="2" t="s">
        <v>34</v>
      </c>
      <c r="J10" s="2">
        <v>17</v>
      </c>
      <c r="K10" s="2"/>
      <c r="M10" s="1" t="s">
        <v>47</v>
      </c>
      <c r="N10" s="1">
        <f>-_xlfn.T.INV(1-N5,N7)</f>
        <v>-1.7396067260750721</v>
      </c>
    </row>
    <row r="11" spans="1:14" x14ac:dyDescent="0.2">
      <c r="A11" s="1" t="s">
        <v>14</v>
      </c>
      <c r="B11" s="1">
        <v>1.6459999999999999</v>
      </c>
      <c r="C11" s="1">
        <v>1.103</v>
      </c>
      <c r="D11" s="1">
        <v>1.8779999999999999</v>
      </c>
      <c r="E11" s="1">
        <v>0.59599999999999997</v>
      </c>
      <c r="G11" s="1">
        <f t="shared" si="0"/>
        <v>-0.77499999999999991</v>
      </c>
      <c r="I11" s="2" t="s">
        <v>35</v>
      </c>
      <c r="J11" s="8">
        <v>-9.6627504971766989</v>
      </c>
      <c r="K11" s="2"/>
      <c r="M11" s="1" t="s">
        <v>48</v>
      </c>
      <c r="N11" s="6" t="str">
        <f>IF(ABS(N9)&lt;ABS(N10),"yes","no")</f>
        <v>yes</v>
      </c>
    </row>
    <row r="12" spans="1:14" x14ac:dyDescent="0.2">
      <c r="A12" s="1" t="s">
        <v>15</v>
      </c>
      <c r="B12" s="1">
        <v>0.42299999999999999</v>
      </c>
      <c r="C12" s="1">
        <v>0.16500000000000001</v>
      </c>
      <c r="D12" s="1">
        <v>0.64400000000000002</v>
      </c>
      <c r="E12" s="1">
        <v>-0.02</v>
      </c>
      <c r="G12" s="1">
        <f t="shared" si="0"/>
        <v>-0.47899999999999998</v>
      </c>
      <c r="I12" s="2" t="s">
        <v>36</v>
      </c>
      <c r="J12" s="2">
        <v>1.2769446726203256E-8</v>
      </c>
      <c r="K12" s="2"/>
    </row>
    <row r="13" spans="1:14" x14ac:dyDescent="0.2">
      <c r="A13" s="1" t="s">
        <v>16</v>
      </c>
      <c r="B13" s="1">
        <v>0.14499999999999999</v>
      </c>
      <c r="C13" s="1">
        <v>-9.6000000000000002E-2</v>
      </c>
      <c r="D13" s="1">
        <v>0.10100000000000001</v>
      </c>
      <c r="E13" s="1">
        <v>-0.24</v>
      </c>
      <c r="G13" s="1">
        <f t="shared" si="0"/>
        <v>-0.19700000000000001</v>
      </c>
      <c r="I13" s="2" t="s">
        <v>37</v>
      </c>
      <c r="J13" s="2">
        <v>1.7396067260750732</v>
      </c>
      <c r="K13" s="2"/>
    </row>
    <row r="14" spans="1:14" x14ac:dyDescent="0.2">
      <c r="A14" s="1" t="s">
        <v>17</v>
      </c>
      <c r="B14" s="1">
        <v>0.36199999999999999</v>
      </c>
      <c r="C14" s="1">
        <v>1.7999999999999999E-2</v>
      </c>
      <c r="D14" s="1">
        <v>0.45500000000000002</v>
      </c>
      <c r="E14" s="1">
        <v>-0.121</v>
      </c>
      <c r="G14" s="1">
        <f t="shared" si="0"/>
        <v>-0.437</v>
      </c>
      <c r="I14" s="2" t="s">
        <v>38</v>
      </c>
      <c r="J14" s="2">
        <v>2.5538893452406511E-8</v>
      </c>
      <c r="K14" s="2"/>
    </row>
    <row r="15" spans="1:14" ht="17" thickBot="1" x14ac:dyDescent="0.25">
      <c r="A15" s="1" t="s">
        <v>18</v>
      </c>
      <c r="B15" s="1">
        <v>0.36</v>
      </c>
      <c r="C15" s="1">
        <v>-5.6000000000000001E-2</v>
      </c>
      <c r="D15" s="1">
        <v>0.11899999999999999</v>
      </c>
      <c r="E15" s="1">
        <v>-0.189</v>
      </c>
      <c r="G15" s="1">
        <f t="shared" si="0"/>
        <v>-0.17499999999999999</v>
      </c>
      <c r="I15" s="3" t="s">
        <v>39</v>
      </c>
      <c r="J15" s="3">
        <v>2.109815577833317</v>
      </c>
      <c r="K15" s="3"/>
    </row>
    <row r="16" spans="1:14" x14ac:dyDescent="0.2">
      <c r="A16" s="1" t="s">
        <v>19</v>
      </c>
      <c r="B16" s="1">
        <v>0.90200000000000002</v>
      </c>
      <c r="C16" s="1">
        <v>0.72399999999999998</v>
      </c>
      <c r="D16" s="1">
        <v>1.036</v>
      </c>
      <c r="E16" s="1">
        <v>0.60599999999999998</v>
      </c>
      <c r="G16" s="1">
        <f t="shared" si="0"/>
        <v>-0.31200000000000006</v>
      </c>
    </row>
    <row r="17" spans="1:7" x14ac:dyDescent="0.2">
      <c r="A17" s="1" t="s">
        <v>20</v>
      </c>
      <c r="B17" s="1">
        <v>1.468</v>
      </c>
      <c r="C17" s="1">
        <v>1.21</v>
      </c>
      <c r="D17" s="1">
        <v>2.1480000000000001</v>
      </c>
      <c r="E17" s="1">
        <v>0.91400000000000003</v>
      </c>
      <c r="G17" s="1">
        <f t="shared" si="0"/>
        <v>-0.93800000000000017</v>
      </c>
    </row>
    <row r="18" spans="1:7" x14ac:dyDescent="0.2">
      <c r="A18" s="1" t="s">
        <v>21</v>
      </c>
      <c r="B18" s="1">
        <v>0.214</v>
      </c>
      <c r="C18" s="1">
        <v>0.111</v>
      </c>
      <c r="D18" s="1">
        <v>0.44400000000000001</v>
      </c>
      <c r="E18" s="1">
        <v>0.01</v>
      </c>
      <c r="G18" s="1">
        <f t="shared" si="0"/>
        <v>-0.33300000000000002</v>
      </c>
    </row>
    <row r="19" spans="1:7" x14ac:dyDescent="0.2">
      <c r="A19" s="1" t="s">
        <v>22</v>
      </c>
      <c r="B19" s="1">
        <v>0.55700000000000005</v>
      </c>
      <c r="C19" s="1">
        <v>0.14399999999999999</v>
      </c>
      <c r="D19" s="1">
        <v>0.84399999999999997</v>
      </c>
      <c r="E19" s="1">
        <v>0.32800000000000001</v>
      </c>
      <c r="G19" s="1">
        <f t="shared" si="0"/>
        <v>-0.7</v>
      </c>
    </row>
    <row r="21" spans="1:7" x14ac:dyDescent="0.2">
      <c r="B21" s="1" t="s">
        <v>0</v>
      </c>
      <c r="C21" s="1" t="s">
        <v>1</v>
      </c>
      <c r="D21" s="1" t="s">
        <v>2</v>
      </c>
      <c r="E21" s="1" t="s">
        <v>3</v>
      </c>
      <c r="G21" s="1" t="s">
        <v>23</v>
      </c>
    </row>
    <row r="22" spans="1:7" x14ac:dyDescent="0.2">
      <c r="A22" s="1" t="s">
        <v>24</v>
      </c>
      <c r="B22" s="1">
        <f>AVERAGE(B2:B19)</f>
        <v>0.71705555555555545</v>
      </c>
      <c r="C22" s="1">
        <f t="shared" ref="C22:E22" si="1">AVERAGE(C2:C19)</f>
        <v>0.32422222222222224</v>
      </c>
      <c r="D22" s="1">
        <f t="shared" si="1"/>
        <v>0.82211111111111113</v>
      </c>
      <c r="E22" s="1">
        <f t="shared" si="1"/>
        <v>9.8888888888888901E-2</v>
      </c>
      <c r="G22" s="1">
        <f>AVERAGE(G2:G19)</f>
        <v>-0.49788888888888888</v>
      </c>
    </row>
    <row r="23" spans="1:7" x14ac:dyDescent="0.2">
      <c r="A23" s="1" t="s">
        <v>25</v>
      </c>
      <c r="B23" s="1">
        <f>STDEV(B2:B19)</f>
        <v>0.46405976697001161</v>
      </c>
      <c r="C23" s="1">
        <f t="shared" ref="C23:E23" si="2">STDEV(C2:C19)</f>
        <v>0.39746987389435545</v>
      </c>
      <c r="D23" s="1">
        <f t="shared" si="2"/>
        <v>0.57211978269557673</v>
      </c>
      <c r="E23" s="1">
        <f t="shared" si="2"/>
        <v>0.3398501207520212</v>
      </c>
      <c r="G23" s="1">
        <f>STDEV(G2:G19)</f>
        <v>0.21860894144807025</v>
      </c>
    </row>
    <row r="24" spans="1:7" x14ac:dyDescent="0.2">
      <c r="A24" s="1" t="s">
        <v>26</v>
      </c>
      <c r="B24" s="1">
        <v>18</v>
      </c>
      <c r="C24" s="1">
        <v>18</v>
      </c>
      <c r="D24" s="1">
        <v>18</v>
      </c>
      <c r="E24" s="1">
        <v>18</v>
      </c>
      <c r="G24" s="1">
        <v>18</v>
      </c>
    </row>
    <row r="25" spans="1:7" x14ac:dyDescent="0.2">
      <c r="A25" s="1" t="s">
        <v>40</v>
      </c>
      <c r="B25" s="1">
        <f>B23/SQRT(B24)</f>
        <v>0.10937993603344809</v>
      </c>
      <c r="C25" s="1">
        <f t="shared" ref="C25:E25" si="3">C23/SQRT(C24)</f>
        <v>9.3684547716020222E-2</v>
      </c>
      <c r="D25" s="1">
        <f t="shared" si="3"/>
        <v>0.13484992599833878</v>
      </c>
      <c r="E25" s="1">
        <f t="shared" si="3"/>
        <v>8.0103441656940416E-2</v>
      </c>
      <c r="G25" s="1">
        <f>G23/SQRT(G24)</f>
        <v>5.1526621641981137E-2</v>
      </c>
    </row>
    <row r="26" spans="1:7" x14ac:dyDescent="0.2">
      <c r="A26" s="1" t="s">
        <v>27</v>
      </c>
      <c r="B26" s="1">
        <f>_xlfn.CONFIDENCE.T(0.05,B23,B24)</f>
        <v>0.23077149294578053</v>
      </c>
      <c r="C26" s="1">
        <f t="shared" ref="C26:E26" si="4">_xlfn.CONFIDENCE.T(0.05,C23,C24)</f>
        <v>0.19765711817352816</v>
      </c>
      <c r="D26" s="1">
        <f t="shared" si="4"/>
        <v>0.28450847454096517</v>
      </c>
      <c r="E26" s="1">
        <f t="shared" si="4"/>
        <v>0.16900348904587514</v>
      </c>
      <c r="G26" s="1">
        <f>_xlfn.CONFIDENCE.T(0.05,G23,G24)</f>
        <v>0.10871166901337513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2020-11-10T03:27:52Z</dcterms:created>
  <dcterms:modified xsi:type="dcterms:W3CDTF">2020-11-10T04:01:05Z</dcterms:modified>
</cp:coreProperties>
</file>